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599" activeTab="0"/>
  </bookViews>
  <sheets>
    <sheet name="AN2015" sheetId="1" r:id="rId1"/>
  </sheets>
  <definedNames/>
  <calcPr fullCalcOnLoad="1"/>
</workbook>
</file>

<file path=xl/sharedStrings.xml><?xml version="1.0" encoding="utf-8"?>
<sst xmlns="http://schemas.openxmlformats.org/spreadsheetml/2006/main" count="155" uniqueCount="92">
  <si>
    <t>MEDIC</t>
  </si>
  <si>
    <t>CITU GHEORGHE</t>
  </si>
  <si>
    <t>BOSTINA ION</t>
  </si>
  <si>
    <t>CASA DE ASIGURARI DE SANATATE MEHEDINTI</t>
  </si>
  <si>
    <t>ILIESCU VIOREL</t>
  </si>
  <si>
    <t>FLORICICA CONSTANTINA</t>
  </si>
  <si>
    <t>OANCEA VASILE</t>
  </si>
  <si>
    <t>VLADU CORNEL</t>
  </si>
  <si>
    <t>ZAHARIA MADALINA</t>
  </si>
  <si>
    <t>GADAU DOMNICA</t>
  </si>
  <si>
    <t>CRACEA IONEL</t>
  </si>
  <si>
    <t>GEANA POPESCU CRISTIAN</t>
  </si>
  <si>
    <t>GIOARSA NELLY</t>
  </si>
  <si>
    <t>MADDENT</t>
  </si>
  <si>
    <t>RAMODENT</t>
  </si>
  <si>
    <t>MEDICADENT</t>
  </si>
  <si>
    <t>TRADENT</t>
  </si>
  <si>
    <t>IONMED</t>
  </si>
  <si>
    <t>MINIMED</t>
  </si>
  <si>
    <t>NELLYDENT</t>
  </si>
  <si>
    <t>PARODONT</t>
  </si>
  <si>
    <t>DENTASYN</t>
  </si>
  <si>
    <t>DENUMIRE CABINET</t>
  </si>
  <si>
    <t>FLORICICA VICTOR</t>
  </si>
  <si>
    <t>NR CRT</t>
  </si>
  <si>
    <t>FURNIZOR</t>
  </si>
  <si>
    <t>CRACIUN LUMINITA</t>
  </si>
  <si>
    <t>CITU MARIUS</t>
  </si>
  <si>
    <t>DINCA ANA-MARIA</t>
  </si>
  <si>
    <t>ENACHE MARIANA</t>
  </si>
  <si>
    <t>FOTA IONEL SABIN</t>
  </si>
  <si>
    <t>LUNGULEASA FLORICICA RALUCA</t>
  </si>
  <si>
    <t>MARTINESCU EMILIA</t>
  </si>
  <si>
    <t>POENARU VALERIA</t>
  </si>
  <si>
    <t>GRAD PROFESIONAL</t>
  </si>
  <si>
    <t>SC ALMAX TOTAL DIN CARE</t>
  </si>
  <si>
    <t>DENTA MOND</t>
  </si>
  <si>
    <t>MARINESCU ILEANA</t>
  </si>
  <si>
    <t>LOCALITATE</t>
  </si>
  <si>
    <t>DROBETA TR.SEVERIN</t>
  </si>
  <si>
    <t>BAIA DE ARAMA</t>
  </si>
  <si>
    <t>VINJU MARE</t>
  </si>
  <si>
    <t>PATULELE</t>
  </si>
  <si>
    <t>SIMIAN</t>
  </si>
  <si>
    <t>MS</t>
  </si>
  <si>
    <t>M</t>
  </si>
  <si>
    <t>MP</t>
  </si>
  <si>
    <t>NR.ORE CONTRACTATE/SAPT</t>
  </si>
  <si>
    <t>SPOR DE ZONA</t>
  </si>
  <si>
    <t>% DIN NORMA</t>
  </si>
  <si>
    <t>MEDIC SPECIALIST</t>
  </si>
  <si>
    <t>MEDIC PRIMAR</t>
  </si>
  <si>
    <t>NR.ORE DE REFERINTA DUPA GRAD PROFES</t>
  </si>
  <si>
    <t>% GRAD PROF</t>
  </si>
  <si>
    <t>8=7*4/100+7*4/100*8/100</t>
  </si>
  <si>
    <t>7=6/15ORE</t>
  </si>
  <si>
    <t xml:space="preserve">STINGA LIGIA       </t>
  </si>
  <si>
    <t>SUMA PENTRU SPECIALIST LA 15 ORE  = BUGET ALOCAT /NR.ORE DE   REFERINTA</t>
  </si>
  <si>
    <t xml:space="preserve">TIRZIU CEADIR RAMONA </t>
  </si>
  <si>
    <t>MITROI DANA VALERIA</t>
  </si>
  <si>
    <t xml:space="preserve">CMI MITROI DANA </t>
  </si>
  <si>
    <t>CMI TIUTIU GINA</t>
  </si>
  <si>
    <t>TIUTIU GINA</t>
  </si>
  <si>
    <t>BALA</t>
  </si>
  <si>
    <t>SUTRU MADALINA</t>
  </si>
  <si>
    <t>CMI SUTRU MADALINA</t>
  </si>
  <si>
    <t>CMI HEXODENT</t>
  </si>
  <si>
    <t>BLAGOI CRISTINA</t>
  </si>
  <si>
    <t>CMI RIDICHIE ANISOARA</t>
  </si>
  <si>
    <t>RIDICHIE ANISOARA</t>
  </si>
  <si>
    <t>CMI MARINESCU ILEANA</t>
  </si>
  <si>
    <t xml:space="preserve">SALCIANU LUMINITA    </t>
  </si>
  <si>
    <t xml:space="preserve">Anexa la </t>
  </si>
  <si>
    <t>CA aprobat</t>
  </si>
  <si>
    <t>CA angajat</t>
  </si>
  <si>
    <t xml:space="preserve">medici </t>
  </si>
  <si>
    <t>CMI ELLA DENT</t>
  </si>
  <si>
    <t>CICU LAVINIA</t>
  </si>
  <si>
    <t>GOGOSU</t>
  </si>
  <si>
    <t xml:space="preserve"> CMI ISTODOR CRISTIAN</t>
  </si>
  <si>
    <t>ISTODOR CRISTIAN</t>
  </si>
  <si>
    <t>DIRVARI</t>
  </si>
  <si>
    <t>DEVESEL</t>
  </si>
  <si>
    <t>BUGET 644000</t>
  </si>
  <si>
    <t xml:space="preserve">IAN - APRILIE </t>
  </si>
  <si>
    <t xml:space="preserve">DIFERENTA </t>
  </si>
  <si>
    <t>MAI -OCTSI NOV 6.5</t>
  </si>
  <si>
    <t>376144/30.10</t>
  </si>
  <si>
    <t>valoare de contract 6.5 LUNI</t>
  </si>
  <si>
    <t xml:space="preserve">MAI OCT </t>
  </si>
  <si>
    <t>NOV 1/2</t>
  </si>
  <si>
    <t>medie lunara  MAI -OCT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</si>
</sst>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justify" wrapText="1"/>
    </xf>
    <xf numFmtId="4" fontId="3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25">
      <selection activeCell="I2" sqref="I2"/>
    </sheetView>
  </sheetViews>
  <sheetFormatPr defaultColWidth="9.140625" defaultRowHeight="12.75"/>
  <cols>
    <col min="1" max="1" width="6.28125" style="0" customWidth="1"/>
    <col min="2" max="2" width="23.140625" style="0" customWidth="1"/>
    <col min="3" max="3" width="21.7109375" style="0" customWidth="1"/>
    <col min="4" max="4" width="18.140625" style="0" customWidth="1"/>
    <col min="5" max="5" width="6.8515625" style="0" customWidth="1"/>
    <col min="6" max="6" width="9.00390625" style="0" customWidth="1"/>
    <col min="7" max="7" width="5.421875" style="0" customWidth="1"/>
    <col min="8" max="8" width="7.28125" style="0" customWidth="1"/>
    <col min="9" max="9" width="9.00390625" style="0" customWidth="1"/>
    <col min="10" max="10" width="6.140625" style="0" customWidth="1"/>
    <col min="11" max="11" width="12.421875" style="0" customWidth="1"/>
    <col min="12" max="12" width="12.8515625" style="0" customWidth="1"/>
    <col min="13" max="14" width="10.7109375" style="0" customWidth="1"/>
    <col min="16" max="16" width="11.00390625" style="0" customWidth="1"/>
  </cols>
  <sheetData>
    <row r="1" ht="12.75">
      <c r="D1" t="s">
        <v>3</v>
      </c>
    </row>
    <row r="2" ht="12.75">
      <c r="B2" t="s">
        <v>72</v>
      </c>
    </row>
    <row r="4" spans="8:9" ht="12.75">
      <c r="H4" s="2"/>
      <c r="I4" s="2"/>
    </row>
    <row r="5" spans="4:10" ht="12.75">
      <c r="D5" s="4"/>
      <c r="E5" s="4"/>
      <c r="J5" s="2"/>
    </row>
    <row r="6" spans="1:14" ht="50.25" customHeight="1">
      <c r="A6" s="1" t="s">
        <v>24</v>
      </c>
      <c r="B6" s="12" t="s">
        <v>22</v>
      </c>
      <c r="C6" s="1" t="s">
        <v>25</v>
      </c>
      <c r="D6" s="1" t="s">
        <v>38</v>
      </c>
      <c r="E6" s="12" t="s">
        <v>53</v>
      </c>
      <c r="F6" s="3" t="s">
        <v>34</v>
      </c>
      <c r="G6" s="3" t="s">
        <v>47</v>
      </c>
      <c r="H6" s="3" t="s">
        <v>49</v>
      </c>
      <c r="I6" s="3" t="s">
        <v>52</v>
      </c>
      <c r="J6" s="3" t="s">
        <v>48</v>
      </c>
      <c r="K6" s="8" t="s">
        <v>88</v>
      </c>
      <c r="L6" s="8" t="s">
        <v>91</v>
      </c>
      <c r="M6" s="12" t="s">
        <v>89</v>
      </c>
      <c r="N6" s="8" t="s">
        <v>90</v>
      </c>
    </row>
    <row r="7" spans="1:14" ht="33" customHeight="1">
      <c r="A7" s="1"/>
      <c r="B7" s="1">
        <v>1</v>
      </c>
      <c r="C7" s="1">
        <v>2</v>
      </c>
      <c r="D7" s="1">
        <v>3</v>
      </c>
      <c r="E7" s="1">
        <v>4</v>
      </c>
      <c r="F7" s="3">
        <v>5</v>
      </c>
      <c r="G7" s="3">
        <v>6</v>
      </c>
      <c r="H7" s="3" t="s">
        <v>55</v>
      </c>
      <c r="I7" s="3" t="s">
        <v>54</v>
      </c>
      <c r="J7" s="3">
        <v>8</v>
      </c>
      <c r="K7" s="1">
        <v>9</v>
      </c>
      <c r="L7" s="1">
        <v>10</v>
      </c>
      <c r="M7" s="1"/>
      <c r="N7" s="1"/>
    </row>
    <row r="8" spans="1:14" ht="12.75">
      <c r="A8" s="22"/>
      <c r="B8" s="13" t="s">
        <v>35</v>
      </c>
      <c r="C8" s="13" t="s">
        <v>35</v>
      </c>
      <c r="D8" s="13" t="s">
        <v>39</v>
      </c>
      <c r="E8" s="1"/>
      <c r="F8" s="1"/>
      <c r="G8" s="1"/>
      <c r="H8" s="9"/>
      <c r="I8" s="9"/>
      <c r="J8" s="1"/>
      <c r="K8" s="28"/>
      <c r="L8" s="9"/>
      <c r="M8" s="1"/>
      <c r="N8" s="1"/>
    </row>
    <row r="9" spans="1:16" ht="12.75">
      <c r="A9" s="22">
        <v>1</v>
      </c>
      <c r="B9" s="13"/>
      <c r="C9" s="14" t="s">
        <v>4</v>
      </c>
      <c r="D9" s="13"/>
      <c r="E9" s="1">
        <v>80</v>
      </c>
      <c r="F9" s="6" t="s">
        <v>45</v>
      </c>
      <c r="G9" s="1">
        <v>15</v>
      </c>
      <c r="H9" s="9">
        <v>1</v>
      </c>
      <c r="I9" s="9">
        <f aca="true" t="shared" si="0" ref="I9:I22">H9*E9/100</f>
        <v>0.8</v>
      </c>
      <c r="J9" s="7"/>
      <c r="K9" s="9">
        <v>9997</v>
      </c>
      <c r="L9" s="9">
        <f>K9/6.5</f>
        <v>1538</v>
      </c>
      <c r="M9" s="9">
        <f>L9*6</f>
        <v>9228</v>
      </c>
      <c r="N9" s="9">
        <f>L9/2</f>
        <v>769</v>
      </c>
      <c r="P9" s="19"/>
    </row>
    <row r="10" spans="1:16" ht="12.75">
      <c r="A10" s="22">
        <f>A9+1</f>
        <v>2</v>
      </c>
      <c r="B10" s="13"/>
      <c r="C10" s="14" t="s">
        <v>71</v>
      </c>
      <c r="D10" s="13"/>
      <c r="E10" s="1">
        <v>80</v>
      </c>
      <c r="F10" s="6" t="s">
        <v>45</v>
      </c>
      <c r="G10" s="1">
        <v>15</v>
      </c>
      <c r="H10" s="9">
        <v>1</v>
      </c>
      <c r="I10" s="9">
        <f t="shared" si="0"/>
        <v>0.8</v>
      </c>
      <c r="J10" s="1"/>
      <c r="K10" s="9">
        <v>9997</v>
      </c>
      <c r="L10" s="9">
        <f aca="true" t="shared" si="1" ref="L10:L39">K10/6.5</f>
        <v>1538</v>
      </c>
      <c r="M10" s="9">
        <f aca="true" t="shared" si="2" ref="M10:M39">L10*6</f>
        <v>9228</v>
      </c>
      <c r="N10" s="9">
        <f aca="true" t="shared" si="3" ref="N10:N39">L10/2</f>
        <v>769</v>
      </c>
      <c r="P10" s="19"/>
    </row>
    <row r="11" spans="1:16" ht="12.75">
      <c r="A11" s="22">
        <v>3</v>
      </c>
      <c r="B11" s="15" t="s">
        <v>15</v>
      </c>
      <c r="C11" s="13" t="s">
        <v>2</v>
      </c>
      <c r="D11" s="13" t="s">
        <v>40</v>
      </c>
      <c r="E11" s="1">
        <v>100</v>
      </c>
      <c r="F11" s="1" t="s">
        <v>44</v>
      </c>
      <c r="G11" s="1">
        <v>15</v>
      </c>
      <c r="H11" s="9">
        <v>1</v>
      </c>
      <c r="I11" s="9">
        <f t="shared" si="0"/>
        <v>1</v>
      </c>
      <c r="J11" s="1"/>
      <c r="K11" s="9">
        <v>12497</v>
      </c>
      <c r="L11" s="9">
        <f t="shared" si="1"/>
        <v>1922.6153846153845</v>
      </c>
      <c r="M11" s="9">
        <f t="shared" si="2"/>
        <v>11535.692307692307</v>
      </c>
      <c r="N11" s="9">
        <f t="shared" si="3"/>
        <v>961.3076923076923</v>
      </c>
      <c r="P11" s="19"/>
    </row>
    <row r="12" spans="1:16" ht="12.75">
      <c r="A12" s="22">
        <v>4</v>
      </c>
      <c r="B12" s="15" t="s">
        <v>16</v>
      </c>
      <c r="C12" s="13" t="s">
        <v>1</v>
      </c>
      <c r="D12" s="13" t="s">
        <v>39</v>
      </c>
      <c r="E12" s="1">
        <v>100</v>
      </c>
      <c r="F12" s="1" t="s">
        <v>44</v>
      </c>
      <c r="G12" s="1">
        <v>15</v>
      </c>
      <c r="H12" s="9">
        <v>1</v>
      </c>
      <c r="I12" s="9">
        <f t="shared" si="0"/>
        <v>1</v>
      </c>
      <c r="J12" s="1"/>
      <c r="K12" s="9">
        <v>12497</v>
      </c>
      <c r="L12" s="9">
        <f t="shared" si="1"/>
        <v>1922.6153846153845</v>
      </c>
      <c r="M12" s="9">
        <f t="shared" si="2"/>
        <v>11535.692307692307</v>
      </c>
      <c r="N12" s="9">
        <f t="shared" si="3"/>
        <v>961.3076923076923</v>
      </c>
      <c r="P12" s="19"/>
    </row>
    <row r="13" spans="1:16" ht="12.75">
      <c r="A13" s="22">
        <v>5</v>
      </c>
      <c r="B13" s="16" t="s">
        <v>18</v>
      </c>
      <c r="C13" s="13" t="s">
        <v>26</v>
      </c>
      <c r="D13" s="13" t="s">
        <v>39</v>
      </c>
      <c r="E13" s="1">
        <v>120</v>
      </c>
      <c r="F13" s="1" t="s">
        <v>46</v>
      </c>
      <c r="G13" s="1">
        <v>15</v>
      </c>
      <c r="H13" s="9">
        <v>1</v>
      </c>
      <c r="I13" s="9">
        <f t="shared" si="0"/>
        <v>1.2</v>
      </c>
      <c r="J13" s="1"/>
      <c r="K13" s="9">
        <v>14996</v>
      </c>
      <c r="L13" s="9">
        <f t="shared" si="1"/>
        <v>2307.076923076923</v>
      </c>
      <c r="M13" s="9">
        <f t="shared" si="2"/>
        <v>13842.461538461537</v>
      </c>
      <c r="N13" s="9">
        <f t="shared" si="3"/>
        <v>1153.5384615384614</v>
      </c>
      <c r="P13" s="19"/>
    </row>
    <row r="14" spans="1:16" ht="12.75">
      <c r="A14" s="22">
        <v>6</v>
      </c>
      <c r="B14" s="15" t="s">
        <v>17</v>
      </c>
      <c r="C14" s="13" t="s">
        <v>10</v>
      </c>
      <c r="D14" s="13" t="s">
        <v>41</v>
      </c>
      <c r="E14" s="1">
        <v>120</v>
      </c>
      <c r="F14" s="1" t="s">
        <v>46</v>
      </c>
      <c r="G14" s="1">
        <v>15</v>
      </c>
      <c r="H14" s="9">
        <v>1</v>
      </c>
      <c r="I14" s="9">
        <f t="shared" si="0"/>
        <v>1.2</v>
      </c>
      <c r="J14" s="1"/>
      <c r="K14" s="9">
        <v>14996</v>
      </c>
      <c r="L14" s="9">
        <f t="shared" si="1"/>
        <v>2307.076923076923</v>
      </c>
      <c r="M14" s="9">
        <f t="shared" si="2"/>
        <v>13842.461538461537</v>
      </c>
      <c r="N14" s="9">
        <f t="shared" si="3"/>
        <v>1153.5384615384614</v>
      </c>
      <c r="P14" s="19"/>
    </row>
    <row r="15" spans="1:16" ht="12.75">
      <c r="A15" s="22">
        <v>7</v>
      </c>
      <c r="B15" s="13" t="s">
        <v>27</v>
      </c>
      <c r="C15" s="13" t="s">
        <v>27</v>
      </c>
      <c r="D15" s="13" t="s">
        <v>39</v>
      </c>
      <c r="E15" s="1">
        <v>80</v>
      </c>
      <c r="F15" s="6" t="s">
        <v>45</v>
      </c>
      <c r="G15" s="1">
        <v>15</v>
      </c>
      <c r="H15" s="9">
        <v>1</v>
      </c>
      <c r="I15" s="9">
        <f t="shared" si="0"/>
        <v>0.8</v>
      </c>
      <c r="J15" s="7"/>
      <c r="K15" s="9">
        <v>9997</v>
      </c>
      <c r="L15" s="9">
        <f t="shared" si="1"/>
        <v>1538</v>
      </c>
      <c r="M15" s="9">
        <f t="shared" si="2"/>
        <v>9228</v>
      </c>
      <c r="N15" s="9">
        <f t="shared" si="3"/>
        <v>769</v>
      </c>
      <c r="P15" s="19"/>
    </row>
    <row r="16" spans="1:16" ht="12.75">
      <c r="A16" s="22">
        <v>8</v>
      </c>
      <c r="B16" s="13" t="s">
        <v>28</v>
      </c>
      <c r="C16" s="13" t="s">
        <v>28</v>
      </c>
      <c r="D16" s="13" t="s">
        <v>39</v>
      </c>
      <c r="E16" s="1">
        <v>80</v>
      </c>
      <c r="F16" s="6" t="s">
        <v>45</v>
      </c>
      <c r="G16" s="1">
        <v>15</v>
      </c>
      <c r="H16" s="9">
        <v>1</v>
      </c>
      <c r="I16" s="9">
        <f t="shared" si="0"/>
        <v>0.8</v>
      </c>
      <c r="J16" s="1"/>
      <c r="K16" s="9">
        <v>9997</v>
      </c>
      <c r="L16" s="9">
        <f t="shared" si="1"/>
        <v>1538</v>
      </c>
      <c r="M16" s="9">
        <f t="shared" si="2"/>
        <v>9228</v>
      </c>
      <c r="N16" s="9">
        <f t="shared" si="3"/>
        <v>769</v>
      </c>
      <c r="P16" s="19"/>
    </row>
    <row r="17" spans="1:16" ht="12.75">
      <c r="A17" s="22">
        <v>9</v>
      </c>
      <c r="B17" s="13" t="s">
        <v>36</v>
      </c>
      <c r="C17" s="13" t="s">
        <v>29</v>
      </c>
      <c r="D17" s="13" t="s">
        <v>39</v>
      </c>
      <c r="E17" s="1">
        <v>80</v>
      </c>
      <c r="F17" s="6" t="s">
        <v>45</v>
      </c>
      <c r="G17" s="1">
        <v>15</v>
      </c>
      <c r="H17" s="9">
        <v>1</v>
      </c>
      <c r="I17" s="9">
        <f t="shared" si="0"/>
        <v>0.8</v>
      </c>
      <c r="J17" s="7"/>
      <c r="K17" s="9">
        <v>9997</v>
      </c>
      <c r="L17" s="9">
        <f t="shared" si="1"/>
        <v>1538</v>
      </c>
      <c r="M17" s="9">
        <f t="shared" si="2"/>
        <v>9228</v>
      </c>
      <c r="N17" s="9">
        <f t="shared" si="3"/>
        <v>769</v>
      </c>
      <c r="P17" s="19"/>
    </row>
    <row r="18" spans="1:16" ht="12.75">
      <c r="A18" s="22">
        <v>10</v>
      </c>
      <c r="B18" s="13" t="s">
        <v>5</v>
      </c>
      <c r="C18" s="13" t="s">
        <v>5</v>
      </c>
      <c r="D18" s="13" t="s">
        <v>39</v>
      </c>
      <c r="E18" s="1">
        <v>120</v>
      </c>
      <c r="F18" s="1" t="s">
        <v>46</v>
      </c>
      <c r="G18" s="1">
        <v>15</v>
      </c>
      <c r="H18" s="9">
        <v>1</v>
      </c>
      <c r="I18" s="9">
        <f t="shared" si="0"/>
        <v>1.2</v>
      </c>
      <c r="J18" s="1"/>
      <c r="K18" s="9">
        <v>14996</v>
      </c>
      <c r="L18" s="9">
        <f t="shared" si="1"/>
        <v>2307.076923076923</v>
      </c>
      <c r="M18" s="9">
        <f t="shared" si="2"/>
        <v>13842.461538461537</v>
      </c>
      <c r="N18" s="9">
        <f t="shared" si="3"/>
        <v>1153.5384615384614</v>
      </c>
      <c r="P18" s="19"/>
    </row>
    <row r="19" spans="1:16" ht="12.75">
      <c r="A19" s="22">
        <v>11</v>
      </c>
      <c r="B19" s="13" t="s">
        <v>23</v>
      </c>
      <c r="C19" s="13" t="s">
        <v>23</v>
      </c>
      <c r="D19" s="21" t="s">
        <v>82</v>
      </c>
      <c r="E19" s="1">
        <v>80</v>
      </c>
      <c r="F19" s="6" t="s">
        <v>45</v>
      </c>
      <c r="G19" s="1">
        <v>15</v>
      </c>
      <c r="H19" s="9">
        <v>1</v>
      </c>
      <c r="I19" s="9">
        <v>1.2</v>
      </c>
      <c r="J19" s="1">
        <v>50</v>
      </c>
      <c r="K19" s="9">
        <v>14996</v>
      </c>
      <c r="L19" s="9">
        <f t="shared" si="1"/>
        <v>2307.076923076923</v>
      </c>
      <c r="M19" s="9">
        <f t="shared" si="2"/>
        <v>13842.461538461537</v>
      </c>
      <c r="N19" s="9">
        <f t="shared" si="3"/>
        <v>1153.5384615384614</v>
      </c>
      <c r="P19" s="19"/>
    </row>
    <row r="20" spans="1:16" ht="12.75">
      <c r="A20" s="22">
        <v>12</v>
      </c>
      <c r="B20" s="13" t="s">
        <v>30</v>
      </c>
      <c r="C20" s="13" t="s">
        <v>30</v>
      </c>
      <c r="D20" s="13" t="s">
        <v>39</v>
      </c>
      <c r="E20" s="1">
        <v>80</v>
      </c>
      <c r="F20" s="6" t="s">
        <v>45</v>
      </c>
      <c r="G20" s="1">
        <v>15</v>
      </c>
      <c r="H20" s="9">
        <v>1</v>
      </c>
      <c r="I20" s="9">
        <f t="shared" si="0"/>
        <v>0.8</v>
      </c>
      <c r="J20" s="1"/>
      <c r="K20" s="9">
        <v>9997</v>
      </c>
      <c r="L20" s="9">
        <f t="shared" si="1"/>
        <v>1538</v>
      </c>
      <c r="M20" s="9">
        <f t="shared" si="2"/>
        <v>9228</v>
      </c>
      <c r="N20" s="9">
        <f t="shared" si="3"/>
        <v>769</v>
      </c>
      <c r="P20" s="19"/>
    </row>
    <row r="21" spans="1:16" ht="12.75">
      <c r="A21" s="22">
        <v>13</v>
      </c>
      <c r="B21" s="15" t="s">
        <v>13</v>
      </c>
      <c r="C21" s="13" t="s">
        <v>11</v>
      </c>
      <c r="D21" s="13" t="s">
        <v>41</v>
      </c>
      <c r="E21" s="1">
        <v>80</v>
      </c>
      <c r="F21" s="6" t="s">
        <v>45</v>
      </c>
      <c r="G21" s="1">
        <v>15</v>
      </c>
      <c r="H21" s="9">
        <v>1</v>
      </c>
      <c r="I21" s="9">
        <f t="shared" si="0"/>
        <v>0.8</v>
      </c>
      <c r="J21" s="1"/>
      <c r="K21" s="9">
        <v>9997</v>
      </c>
      <c r="L21" s="9">
        <f t="shared" si="1"/>
        <v>1538</v>
      </c>
      <c r="M21" s="9">
        <f t="shared" si="2"/>
        <v>9228</v>
      </c>
      <c r="N21" s="9">
        <f t="shared" si="3"/>
        <v>769</v>
      </c>
      <c r="P21" s="19"/>
    </row>
    <row r="22" spans="1:16" ht="22.5">
      <c r="A22" s="22">
        <v>14</v>
      </c>
      <c r="B22" s="26" t="s">
        <v>31</v>
      </c>
      <c r="C22" s="13" t="s">
        <v>31</v>
      </c>
      <c r="D22" s="13" t="s">
        <v>39</v>
      </c>
      <c r="E22" s="1">
        <v>80</v>
      </c>
      <c r="F22" s="6" t="s">
        <v>45</v>
      </c>
      <c r="G22" s="1">
        <v>15</v>
      </c>
      <c r="H22" s="9">
        <v>1</v>
      </c>
      <c r="I22" s="9">
        <f t="shared" si="0"/>
        <v>0.8</v>
      </c>
      <c r="J22" s="1"/>
      <c r="K22" s="9">
        <v>9997</v>
      </c>
      <c r="L22" s="9">
        <f t="shared" si="1"/>
        <v>1538</v>
      </c>
      <c r="M22" s="9">
        <f t="shared" si="2"/>
        <v>9228</v>
      </c>
      <c r="N22" s="9">
        <f t="shared" si="3"/>
        <v>769</v>
      </c>
      <c r="P22" s="19"/>
    </row>
    <row r="23" spans="1:16" ht="12.75">
      <c r="A23" s="22">
        <v>15</v>
      </c>
      <c r="B23" s="15" t="s">
        <v>19</v>
      </c>
      <c r="C23" s="13" t="s">
        <v>12</v>
      </c>
      <c r="D23" s="21" t="s">
        <v>42</v>
      </c>
      <c r="E23" s="1">
        <v>80</v>
      </c>
      <c r="F23" s="6" t="s">
        <v>45</v>
      </c>
      <c r="G23" s="1">
        <v>15</v>
      </c>
      <c r="H23" s="9">
        <v>1</v>
      </c>
      <c r="I23" s="9">
        <v>1.2</v>
      </c>
      <c r="J23" s="1">
        <v>50</v>
      </c>
      <c r="K23" s="9">
        <v>14996</v>
      </c>
      <c r="L23" s="9">
        <f t="shared" si="1"/>
        <v>2307.076923076923</v>
      </c>
      <c r="M23" s="9">
        <f t="shared" si="2"/>
        <v>13842.461538461537</v>
      </c>
      <c r="N23" s="9">
        <f t="shared" si="3"/>
        <v>1153.5384615384614</v>
      </c>
      <c r="P23" s="19"/>
    </row>
    <row r="24" spans="1:16" ht="12.75">
      <c r="A24" s="22">
        <v>16</v>
      </c>
      <c r="B24" s="13" t="s">
        <v>9</v>
      </c>
      <c r="C24" s="13" t="s">
        <v>9</v>
      </c>
      <c r="D24" s="21" t="s">
        <v>43</v>
      </c>
      <c r="E24" s="1">
        <v>100</v>
      </c>
      <c r="F24" s="1" t="s">
        <v>44</v>
      </c>
      <c r="G24" s="1">
        <v>15</v>
      </c>
      <c r="H24" s="9">
        <v>1</v>
      </c>
      <c r="I24" s="9">
        <v>1.5</v>
      </c>
      <c r="J24" s="1">
        <v>50</v>
      </c>
      <c r="K24" s="9">
        <v>18742</v>
      </c>
      <c r="L24" s="9">
        <f t="shared" si="1"/>
        <v>2883.3846153846152</v>
      </c>
      <c r="M24" s="9">
        <f t="shared" si="2"/>
        <v>17300.30769230769</v>
      </c>
      <c r="N24" s="9">
        <f t="shared" si="3"/>
        <v>1441.6923076923076</v>
      </c>
      <c r="P24" s="19"/>
    </row>
    <row r="25" spans="1:16" ht="12.75">
      <c r="A25" s="22">
        <v>17</v>
      </c>
      <c r="B25" s="13" t="s">
        <v>32</v>
      </c>
      <c r="C25" s="13" t="s">
        <v>32</v>
      </c>
      <c r="D25" s="13" t="s">
        <v>39</v>
      </c>
      <c r="E25" s="1">
        <v>100</v>
      </c>
      <c r="F25" s="1" t="s">
        <v>44</v>
      </c>
      <c r="G25" s="1">
        <v>15</v>
      </c>
      <c r="H25" s="9">
        <v>1</v>
      </c>
      <c r="I25" s="9">
        <f aca="true" t="shared" si="4" ref="I25:I33">H25*E25/100</f>
        <v>1</v>
      </c>
      <c r="J25" s="1"/>
      <c r="K25" s="9">
        <v>12497</v>
      </c>
      <c r="L25" s="9">
        <f t="shared" si="1"/>
        <v>1922.6153846153845</v>
      </c>
      <c r="M25" s="9">
        <f t="shared" si="2"/>
        <v>11535.692307692307</v>
      </c>
      <c r="N25" s="9">
        <f t="shared" si="3"/>
        <v>961.3076923076923</v>
      </c>
      <c r="P25" s="19"/>
    </row>
    <row r="26" spans="1:16" ht="12.75">
      <c r="A26" s="22">
        <v>18</v>
      </c>
      <c r="B26" s="13" t="s">
        <v>6</v>
      </c>
      <c r="C26" s="13" t="s">
        <v>6</v>
      </c>
      <c r="D26" s="13" t="s">
        <v>39</v>
      </c>
      <c r="E26" s="1">
        <v>100</v>
      </c>
      <c r="F26" s="1" t="s">
        <v>44</v>
      </c>
      <c r="G26" s="1">
        <v>15</v>
      </c>
      <c r="H26" s="9">
        <v>1</v>
      </c>
      <c r="I26" s="9">
        <f t="shared" si="4"/>
        <v>1</v>
      </c>
      <c r="J26" s="1"/>
      <c r="K26" s="9">
        <v>12497</v>
      </c>
      <c r="L26" s="9">
        <f t="shared" si="1"/>
        <v>1922.6153846153845</v>
      </c>
      <c r="M26" s="9">
        <f t="shared" si="2"/>
        <v>11535.692307692307</v>
      </c>
      <c r="N26" s="9">
        <f t="shared" si="3"/>
        <v>961.3076923076923</v>
      </c>
      <c r="P26" s="19"/>
    </row>
    <row r="27" spans="1:16" ht="12.75">
      <c r="A27" s="22">
        <v>19</v>
      </c>
      <c r="B27" s="15" t="s">
        <v>20</v>
      </c>
      <c r="C27" s="13" t="s">
        <v>33</v>
      </c>
      <c r="D27" s="13" t="s">
        <v>39</v>
      </c>
      <c r="E27" s="1">
        <v>100</v>
      </c>
      <c r="F27" s="1" t="s">
        <v>44</v>
      </c>
      <c r="G27" s="1">
        <v>15</v>
      </c>
      <c r="H27" s="9">
        <v>1</v>
      </c>
      <c r="I27" s="9">
        <f t="shared" si="4"/>
        <v>1</v>
      </c>
      <c r="J27" s="1"/>
      <c r="K27" s="9">
        <v>12497</v>
      </c>
      <c r="L27" s="9">
        <f t="shared" si="1"/>
        <v>1922.6153846153845</v>
      </c>
      <c r="M27" s="9">
        <f t="shared" si="2"/>
        <v>11535.692307692307</v>
      </c>
      <c r="N27" s="9">
        <f t="shared" si="3"/>
        <v>961.3076923076923</v>
      </c>
      <c r="P27" s="19"/>
    </row>
    <row r="28" spans="1:16" ht="12.75">
      <c r="A28" s="22">
        <v>20</v>
      </c>
      <c r="B28" s="13" t="s">
        <v>56</v>
      </c>
      <c r="C28" s="13" t="s">
        <v>56</v>
      </c>
      <c r="D28" s="13" t="s">
        <v>39</v>
      </c>
      <c r="E28" s="1">
        <v>80</v>
      </c>
      <c r="F28" s="6" t="s">
        <v>45</v>
      </c>
      <c r="G28" s="1">
        <v>15</v>
      </c>
      <c r="H28" s="9">
        <v>1</v>
      </c>
      <c r="I28" s="9">
        <f t="shared" si="4"/>
        <v>0.8</v>
      </c>
      <c r="J28" s="7"/>
      <c r="K28" s="9">
        <v>9997</v>
      </c>
      <c r="L28" s="9">
        <f t="shared" si="1"/>
        <v>1538</v>
      </c>
      <c r="M28" s="9">
        <f t="shared" si="2"/>
        <v>9228</v>
      </c>
      <c r="N28" s="9">
        <f t="shared" si="3"/>
        <v>769</v>
      </c>
      <c r="P28" s="19"/>
    </row>
    <row r="29" spans="1:16" ht="12.75">
      <c r="A29" s="22">
        <v>21</v>
      </c>
      <c r="B29" s="15" t="s">
        <v>14</v>
      </c>
      <c r="C29" s="13" t="s">
        <v>58</v>
      </c>
      <c r="D29" s="13" t="s">
        <v>39</v>
      </c>
      <c r="E29" s="1">
        <v>80</v>
      </c>
      <c r="F29" s="6" t="s">
        <v>45</v>
      </c>
      <c r="G29" s="1">
        <v>15</v>
      </c>
      <c r="H29" s="9">
        <v>1</v>
      </c>
      <c r="I29" s="9">
        <f t="shared" si="4"/>
        <v>0.8</v>
      </c>
      <c r="J29" s="1"/>
      <c r="K29" s="9">
        <v>9997</v>
      </c>
      <c r="L29" s="9">
        <f t="shared" si="1"/>
        <v>1538</v>
      </c>
      <c r="M29" s="9">
        <f t="shared" si="2"/>
        <v>9228</v>
      </c>
      <c r="N29" s="9">
        <f t="shared" si="3"/>
        <v>769</v>
      </c>
      <c r="P29" s="19"/>
    </row>
    <row r="30" spans="1:16" ht="12.75">
      <c r="A30" s="22">
        <v>22</v>
      </c>
      <c r="B30" s="13" t="s">
        <v>7</v>
      </c>
      <c r="C30" s="13" t="s">
        <v>7</v>
      </c>
      <c r="D30" s="13" t="s">
        <v>39</v>
      </c>
      <c r="E30" s="1">
        <v>100</v>
      </c>
      <c r="F30" s="1" t="s">
        <v>44</v>
      </c>
      <c r="G30" s="1">
        <v>15</v>
      </c>
      <c r="H30" s="9">
        <v>1</v>
      </c>
      <c r="I30" s="9">
        <f t="shared" si="4"/>
        <v>1</v>
      </c>
      <c r="J30" s="1"/>
      <c r="K30" s="9">
        <v>12497</v>
      </c>
      <c r="L30" s="9">
        <f t="shared" si="1"/>
        <v>1922.6153846153845</v>
      </c>
      <c r="M30" s="9">
        <f t="shared" si="2"/>
        <v>11535.692307692307</v>
      </c>
      <c r="N30" s="9">
        <f t="shared" si="3"/>
        <v>961.3076923076923</v>
      </c>
      <c r="P30" s="19"/>
    </row>
    <row r="31" spans="1:16" ht="12.75">
      <c r="A31" s="22">
        <v>23</v>
      </c>
      <c r="B31" s="15" t="s">
        <v>21</v>
      </c>
      <c r="C31" s="13" t="s">
        <v>8</v>
      </c>
      <c r="D31" s="13" t="s">
        <v>39</v>
      </c>
      <c r="E31" s="1">
        <v>80</v>
      </c>
      <c r="F31" s="6" t="s">
        <v>45</v>
      </c>
      <c r="G31" s="1">
        <v>15</v>
      </c>
      <c r="H31" s="9">
        <v>1</v>
      </c>
      <c r="I31" s="9">
        <f t="shared" si="4"/>
        <v>0.8</v>
      </c>
      <c r="J31" s="1"/>
      <c r="K31" s="9">
        <v>9997</v>
      </c>
      <c r="L31" s="9">
        <f t="shared" si="1"/>
        <v>1538</v>
      </c>
      <c r="M31" s="9">
        <f t="shared" si="2"/>
        <v>9228</v>
      </c>
      <c r="N31" s="9">
        <f t="shared" si="3"/>
        <v>769</v>
      </c>
      <c r="P31" s="19"/>
    </row>
    <row r="32" spans="1:16" ht="12.75">
      <c r="A32" s="22">
        <v>24</v>
      </c>
      <c r="B32" s="15" t="s">
        <v>70</v>
      </c>
      <c r="C32" s="13" t="s">
        <v>37</v>
      </c>
      <c r="D32" s="13" t="s">
        <v>39</v>
      </c>
      <c r="E32" s="1">
        <v>80</v>
      </c>
      <c r="F32" s="6" t="s">
        <v>45</v>
      </c>
      <c r="G32" s="1">
        <v>15</v>
      </c>
      <c r="H32" s="9">
        <v>1</v>
      </c>
      <c r="I32" s="9">
        <f t="shared" si="4"/>
        <v>0.8</v>
      </c>
      <c r="J32" s="1"/>
      <c r="K32" s="9">
        <v>9997</v>
      </c>
      <c r="L32" s="9">
        <f t="shared" si="1"/>
        <v>1538</v>
      </c>
      <c r="M32" s="9">
        <f t="shared" si="2"/>
        <v>9228</v>
      </c>
      <c r="N32" s="9">
        <f t="shared" si="3"/>
        <v>769</v>
      </c>
      <c r="P32" s="19"/>
    </row>
    <row r="33" spans="1:16" ht="12.75">
      <c r="A33" s="22">
        <v>25</v>
      </c>
      <c r="B33" s="1" t="s">
        <v>60</v>
      </c>
      <c r="C33" s="1" t="s">
        <v>59</v>
      </c>
      <c r="D33" s="13" t="s">
        <v>39</v>
      </c>
      <c r="E33" s="1">
        <v>80</v>
      </c>
      <c r="F33" s="7" t="s">
        <v>45</v>
      </c>
      <c r="G33" s="1">
        <v>15</v>
      </c>
      <c r="H33" s="9">
        <v>1</v>
      </c>
      <c r="I33" s="9">
        <f t="shared" si="4"/>
        <v>0.8</v>
      </c>
      <c r="J33" s="1"/>
      <c r="K33" s="9">
        <v>9997</v>
      </c>
      <c r="L33" s="9">
        <f t="shared" si="1"/>
        <v>1538</v>
      </c>
      <c r="M33" s="9">
        <f t="shared" si="2"/>
        <v>9228</v>
      </c>
      <c r="N33" s="9">
        <f t="shared" si="3"/>
        <v>769</v>
      </c>
      <c r="P33" s="19"/>
    </row>
    <row r="34" spans="1:16" ht="12.75">
      <c r="A34" s="22">
        <v>26</v>
      </c>
      <c r="B34" s="1" t="s">
        <v>61</v>
      </c>
      <c r="C34" s="1" t="s">
        <v>62</v>
      </c>
      <c r="D34" s="23" t="s">
        <v>63</v>
      </c>
      <c r="E34" s="1">
        <v>80</v>
      </c>
      <c r="F34" s="7" t="s">
        <v>45</v>
      </c>
      <c r="G34" s="1">
        <v>15</v>
      </c>
      <c r="H34" s="9">
        <v>1</v>
      </c>
      <c r="I34" s="9">
        <v>1.2</v>
      </c>
      <c r="J34" s="1">
        <v>50</v>
      </c>
      <c r="K34" s="9">
        <v>14996</v>
      </c>
      <c r="L34" s="9">
        <f t="shared" si="1"/>
        <v>2307.076923076923</v>
      </c>
      <c r="M34" s="9">
        <f t="shared" si="2"/>
        <v>13842.461538461537</v>
      </c>
      <c r="N34" s="9">
        <f t="shared" si="3"/>
        <v>1153.5384615384614</v>
      </c>
      <c r="P34" s="19"/>
    </row>
    <row r="35" spans="1:16" ht="12.75">
      <c r="A35" s="22">
        <v>27</v>
      </c>
      <c r="B35" s="24" t="s">
        <v>65</v>
      </c>
      <c r="C35" s="24" t="s">
        <v>64</v>
      </c>
      <c r="D35" s="13" t="s">
        <v>39</v>
      </c>
      <c r="E35" s="1">
        <v>80</v>
      </c>
      <c r="F35" s="7" t="s">
        <v>45</v>
      </c>
      <c r="G35" s="1">
        <v>15</v>
      </c>
      <c r="H35" s="9">
        <v>1</v>
      </c>
      <c r="I35" s="9">
        <f>H35*E35/100</f>
        <v>0.8</v>
      </c>
      <c r="J35" s="1"/>
      <c r="K35" s="9">
        <v>9997</v>
      </c>
      <c r="L35" s="9">
        <f t="shared" si="1"/>
        <v>1538</v>
      </c>
      <c r="M35" s="9">
        <f t="shared" si="2"/>
        <v>9228</v>
      </c>
      <c r="N35" s="9">
        <f t="shared" si="3"/>
        <v>769</v>
      </c>
      <c r="P35" s="19"/>
    </row>
    <row r="36" spans="1:16" ht="12.75">
      <c r="A36" s="22">
        <v>28</v>
      </c>
      <c r="B36" s="24" t="s">
        <v>66</v>
      </c>
      <c r="C36" s="24" t="s">
        <v>67</v>
      </c>
      <c r="D36" s="13" t="s">
        <v>39</v>
      </c>
      <c r="E36" s="1">
        <v>100</v>
      </c>
      <c r="F36" s="1" t="s">
        <v>44</v>
      </c>
      <c r="G36" s="1">
        <v>15</v>
      </c>
      <c r="H36" s="9">
        <v>1</v>
      </c>
      <c r="I36" s="9">
        <f>H36*E36/100</f>
        <v>1</v>
      </c>
      <c r="J36" s="1"/>
      <c r="K36" s="9">
        <v>12497</v>
      </c>
      <c r="L36" s="9">
        <f t="shared" si="1"/>
        <v>1922.6153846153845</v>
      </c>
      <c r="M36" s="9">
        <f t="shared" si="2"/>
        <v>11535.692307692307</v>
      </c>
      <c r="N36" s="9">
        <f t="shared" si="3"/>
        <v>961.3076923076923</v>
      </c>
      <c r="P36" s="19"/>
    </row>
    <row r="37" spans="1:16" ht="12.75">
      <c r="A37" s="22">
        <f>A36+1</f>
        <v>29</v>
      </c>
      <c r="B37" s="24" t="s">
        <v>68</v>
      </c>
      <c r="C37" s="24" t="s">
        <v>69</v>
      </c>
      <c r="D37" s="13" t="s">
        <v>39</v>
      </c>
      <c r="E37" s="1">
        <v>80</v>
      </c>
      <c r="F37" s="7" t="s">
        <v>45</v>
      </c>
      <c r="G37" s="1">
        <v>15</v>
      </c>
      <c r="H37" s="9">
        <v>1</v>
      </c>
      <c r="I37" s="9">
        <f>H37*E37/100</f>
        <v>0.8</v>
      </c>
      <c r="J37" s="1"/>
      <c r="K37" s="9">
        <v>9997</v>
      </c>
      <c r="L37" s="9">
        <f t="shared" si="1"/>
        <v>1538</v>
      </c>
      <c r="M37" s="9">
        <f t="shared" si="2"/>
        <v>9228</v>
      </c>
      <c r="N37" s="9">
        <f t="shared" si="3"/>
        <v>769</v>
      </c>
      <c r="P37" s="19"/>
    </row>
    <row r="38" spans="1:16" ht="12.75">
      <c r="A38" s="29">
        <v>30</v>
      </c>
      <c r="B38" s="24" t="s">
        <v>76</v>
      </c>
      <c r="C38" s="24" t="s">
        <v>77</v>
      </c>
      <c r="D38" s="21" t="s">
        <v>78</v>
      </c>
      <c r="E38" s="1">
        <v>80</v>
      </c>
      <c r="F38" s="7" t="s">
        <v>45</v>
      </c>
      <c r="G38" s="1">
        <v>15</v>
      </c>
      <c r="H38" s="9">
        <v>1</v>
      </c>
      <c r="I38" s="9">
        <v>1.2</v>
      </c>
      <c r="J38" s="1">
        <v>50</v>
      </c>
      <c r="K38" s="9">
        <v>14996</v>
      </c>
      <c r="L38" s="9">
        <f t="shared" si="1"/>
        <v>2307.076923076923</v>
      </c>
      <c r="M38" s="9">
        <f t="shared" si="2"/>
        <v>13842.461538461537</v>
      </c>
      <c r="N38" s="9">
        <f t="shared" si="3"/>
        <v>1153.5384615384614</v>
      </c>
      <c r="P38" s="19"/>
    </row>
    <row r="39" spans="1:16" ht="12.75">
      <c r="A39" s="29">
        <v>31</v>
      </c>
      <c r="B39" s="30" t="s">
        <v>79</v>
      </c>
      <c r="C39" s="24" t="s">
        <v>80</v>
      </c>
      <c r="D39" s="21" t="s">
        <v>81</v>
      </c>
      <c r="E39" s="1">
        <v>80</v>
      </c>
      <c r="F39" s="7" t="s">
        <v>45</v>
      </c>
      <c r="G39" s="1">
        <v>15</v>
      </c>
      <c r="H39" s="9">
        <v>1</v>
      </c>
      <c r="I39" s="9">
        <v>1.2</v>
      </c>
      <c r="J39" s="1">
        <v>50</v>
      </c>
      <c r="K39" s="9">
        <v>14996</v>
      </c>
      <c r="L39" s="9">
        <f t="shared" si="1"/>
        <v>2307.076923076923</v>
      </c>
      <c r="M39" s="9">
        <f t="shared" si="2"/>
        <v>13842.461538461537</v>
      </c>
      <c r="N39" s="9">
        <f t="shared" si="3"/>
        <v>1153.5384615384614</v>
      </c>
      <c r="P39" s="19"/>
    </row>
    <row r="40" spans="1:16" ht="12.75">
      <c r="A40" s="6"/>
      <c r="B40" s="24"/>
      <c r="C40" s="24"/>
      <c r="D40" s="13"/>
      <c r="E40" s="1"/>
      <c r="F40" s="7"/>
      <c r="G40" s="1"/>
      <c r="H40" s="1"/>
      <c r="I40" s="9">
        <f>SUM(I9:I39)</f>
        <v>30.1</v>
      </c>
      <c r="J40" s="1"/>
      <c r="K40" s="9">
        <f>SUM(K9:K39)</f>
        <v>376144</v>
      </c>
      <c r="L40" s="9">
        <f>SUM(L9:L39)</f>
        <v>57868.30769230767</v>
      </c>
      <c r="M40" s="9">
        <f>SUM(M9:M39)</f>
        <v>347209.84615384624</v>
      </c>
      <c r="N40" s="9">
        <f>SUM(N9:N39)</f>
        <v>28934.153846153837</v>
      </c>
      <c r="P40" s="19"/>
    </row>
    <row r="41" spans="3:10" ht="12.75">
      <c r="C41" s="17" t="s">
        <v>50</v>
      </c>
      <c r="D41" s="18">
        <v>12497</v>
      </c>
      <c r="E41" s="17" t="s">
        <v>75</v>
      </c>
      <c r="F41" s="17">
        <v>8</v>
      </c>
      <c r="G41" s="17"/>
      <c r="H41" s="17"/>
      <c r="I41" s="17"/>
      <c r="J41" s="17"/>
    </row>
    <row r="42" spans="3:10" ht="12.75">
      <c r="C42" s="1" t="s">
        <v>51</v>
      </c>
      <c r="D42" s="9">
        <v>14997</v>
      </c>
      <c r="E42" s="1" t="s">
        <v>75</v>
      </c>
      <c r="F42" s="1">
        <v>3</v>
      </c>
      <c r="G42" s="1"/>
      <c r="H42" s="1"/>
      <c r="I42" s="1"/>
      <c r="J42" s="1"/>
    </row>
    <row r="43" spans="3:12" ht="12.75">
      <c r="C43" s="1" t="s">
        <v>0</v>
      </c>
      <c r="D43" s="9">
        <v>9997</v>
      </c>
      <c r="E43" s="1" t="s">
        <v>75</v>
      </c>
      <c r="F43" s="1">
        <v>20</v>
      </c>
      <c r="G43" s="1"/>
      <c r="H43" s="1"/>
      <c r="I43" s="1"/>
      <c r="J43" s="1"/>
      <c r="K43">
        <v>644000</v>
      </c>
      <c r="L43" t="s">
        <v>73</v>
      </c>
    </row>
    <row r="44" spans="3:12" ht="18" customHeight="1">
      <c r="C44" s="11" t="s">
        <v>57</v>
      </c>
      <c r="D44" s="11"/>
      <c r="E44" s="11"/>
      <c r="F44" s="11"/>
      <c r="G44" s="11"/>
      <c r="H44" s="11"/>
      <c r="I44" s="11"/>
      <c r="J44" s="11"/>
      <c r="K44">
        <v>210000</v>
      </c>
      <c r="L44" t="s">
        <v>74</v>
      </c>
    </row>
    <row r="45" spans="3:11" ht="12.75">
      <c r="C45" s="1" t="s">
        <v>87</v>
      </c>
      <c r="D45" s="10"/>
      <c r="E45" s="1"/>
      <c r="F45" s="20">
        <v>12498</v>
      </c>
      <c r="G45" s="1"/>
      <c r="H45" s="1"/>
      <c r="I45" s="1"/>
      <c r="J45" s="1"/>
      <c r="K45">
        <v>57856</v>
      </c>
    </row>
    <row r="46" ht="12.75">
      <c r="L46" s="19"/>
    </row>
    <row r="47" spans="3:9" ht="12.75">
      <c r="C47" s="1" t="s">
        <v>83</v>
      </c>
      <c r="D47" s="1" t="s">
        <v>84</v>
      </c>
      <c r="E47" s="1">
        <v>267856</v>
      </c>
      <c r="F47" s="1" t="s">
        <v>85</v>
      </c>
      <c r="G47" s="1"/>
      <c r="H47" s="1">
        <f>644000-E47</f>
        <v>376144</v>
      </c>
      <c r="I47" t="s">
        <v>86</v>
      </c>
    </row>
    <row r="48" spans="3:8" ht="12.75">
      <c r="C48" s="1"/>
      <c r="D48" s="1">
        <v>210000</v>
      </c>
      <c r="E48" s="1"/>
      <c r="F48" s="1"/>
      <c r="G48" s="1"/>
      <c r="H48" s="1"/>
    </row>
    <row r="49" spans="3:8" ht="12.75">
      <c r="C49" s="12"/>
      <c r="D49" s="1">
        <v>57856</v>
      </c>
      <c r="E49" s="1"/>
      <c r="F49" s="1"/>
      <c r="G49" s="1"/>
      <c r="H49" s="1"/>
    </row>
    <row r="50" spans="3:8" ht="12.75">
      <c r="C50" s="1"/>
      <c r="D50" s="1">
        <f>D48+D49</f>
        <v>267856</v>
      </c>
      <c r="E50" s="1"/>
      <c r="F50" s="1"/>
      <c r="G50" s="1"/>
      <c r="H50" s="1"/>
    </row>
    <row r="53" spans="2:10" ht="15.75">
      <c r="B53" s="32"/>
      <c r="C53" s="31"/>
      <c r="D53" s="31"/>
      <c r="E53" s="31"/>
      <c r="F53" s="31"/>
      <c r="G53" s="31"/>
      <c r="H53" s="31"/>
      <c r="I53" s="31"/>
      <c r="J53" s="31"/>
    </row>
    <row r="54" spans="2:7" ht="15.75">
      <c r="B54" s="27"/>
      <c r="C54" s="33"/>
      <c r="D54" s="34"/>
      <c r="E54" s="5"/>
      <c r="G54" s="5"/>
    </row>
    <row r="55" ht="12.75">
      <c r="E55" s="25"/>
    </row>
    <row r="56" ht="12.75">
      <c r="E56" s="19"/>
    </row>
  </sheetData>
  <mergeCells count="3">
    <mergeCell ref="B53:G53"/>
    <mergeCell ref="H53:J53"/>
    <mergeCell ref="C54:D54"/>
  </mergeCells>
  <printOptions/>
  <pageMargins left="0" right="0" top="0" bottom="0" header="0.0393700787401575" footer="0.039370078740157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dral</dc:creator>
  <cp:keywords/>
  <dc:description/>
  <cp:lastModifiedBy>drina.albu</cp:lastModifiedBy>
  <cp:lastPrinted>2015-04-30T09:12:09Z</cp:lastPrinted>
  <dcterms:created xsi:type="dcterms:W3CDTF">2005-01-04T13:54:33Z</dcterms:created>
  <dcterms:modified xsi:type="dcterms:W3CDTF">2015-05-05T13:48:06Z</dcterms:modified>
  <cp:category/>
  <cp:version/>
  <cp:contentType/>
  <cp:contentStatus/>
</cp:coreProperties>
</file>